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p\Desktop\"/>
    </mc:Choice>
  </mc:AlternateContent>
  <xr:revisionPtr revIDLastSave="0" documentId="13_ncr:1_{83096346-07BB-4B45-B1D7-C49858E46C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48-LT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3" i="1" l="1"/>
  <c r="E77" i="1"/>
  <c r="E45" i="1"/>
  <c r="E20" i="1"/>
  <c r="E19" i="1"/>
  <c r="E18" i="1"/>
  <c r="F84" i="1"/>
  <c r="E81" i="1"/>
  <c r="E80" i="1"/>
  <c r="E79" i="1"/>
  <c r="E78" i="1"/>
  <c r="E76" i="1"/>
  <c r="E75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3" i="1"/>
  <c r="E52" i="1"/>
  <c r="E51" i="1"/>
  <c r="E50" i="1"/>
  <c r="E49" i="1"/>
  <c r="E48" i="1"/>
  <c r="E47" i="1"/>
  <c r="E46" i="1"/>
  <c r="E44" i="1"/>
  <c r="E43" i="1"/>
  <c r="E42" i="1"/>
  <c r="E41" i="1"/>
  <c r="E39" i="1"/>
  <c r="E38" i="1"/>
  <c r="E37" i="1"/>
  <c r="E36" i="1"/>
  <c r="E35" i="1"/>
  <c r="E33" i="1"/>
  <c r="E29" i="1"/>
  <c r="E28" i="1"/>
  <c r="E27" i="1"/>
  <c r="E26" i="1"/>
  <c r="E25" i="1"/>
  <c r="E24" i="1"/>
  <c r="E23" i="1"/>
  <c r="E22" i="1"/>
  <c r="E17" i="1"/>
  <c r="E16" i="1"/>
  <c r="F85" i="1" l="1"/>
  <c r="F86" i="1" s="1"/>
  <c r="E85" i="1" l="1"/>
  <c r="E84" i="1"/>
</calcChain>
</file>

<file path=xl/sharedStrings.xml><?xml version="1.0" encoding="utf-8"?>
<sst xmlns="http://schemas.openxmlformats.org/spreadsheetml/2006/main" count="149" uniqueCount="136">
  <si>
    <t>Date:</t>
  </si>
  <si>
    <t>Order Quantity:</t>
  </si>
  <si>
    <t>Customer Name:</t>
  </si>
  <si>
    <t>Address:</t>
  </si>
  <si>
    <t>Contact:</t>
  </si>
  <si>
    <t>Phone:</t>
  </si>
  <si>
    <t>Email:</t>
  </si>
  <si>
    <t>Vehicle Type</t>
  </si>
  <si>
    <t>Floorplan</t>
  </si>
  <si>
    <t>Quantity</t>
  </si>
  <si>
    <t>Unit Price</t>
  </si>
  <si>
    <t>Extended Price</t>
  </si>
  <si>
    <t>Seats</t>
  </si>
  <si>
    <t>Single Passenger Seat with Grab Rails</t>
  </si>
  <si>
    <t>Single Three Step Fold Away</t>
  </si>
  <si>
    <t>Double Three Step Fold Away</t>
  </si>
  <si>
    <t>Double Passenger Seat with Grab Rails</t>
  </si>
  <si>
    <t>Single Jump Seat</t>
  </si>
  <si>
    <t>Double Jump Seat</t>
  </si>
  <si>
    <t>Seat Belt Extenders</t>
  </si>
  <si>
    <t>Seat to Accommodate Removable Child Seat</t>
  </si>
  <si>
    <t>Lift</t>
  </si>
  <si>
    <t>Ricon (800 lb max capacity)</t>
  </si>
  <si>
    <t>-</t>
  </si>
  <si>
    <t>Braun (800 lb max. capacity)</t>
  </si>
  <si>
    <t>1000 lb max. capacity</t>
  </si>
  <si>
    <t>Lift Securement System</t>
  </si>
  <si>
    <t>Sure-Loc</t>
  </si>
  <si>
    <t>Sure-Loc Webbing Loop</t>
  </si>
  <si>
    <t>Q-Straint</t>
  </si>
  <si>
    <t>Q-Straint Webbing Loop</t>
  </si>
  <si>
    <t>Fifth Retractor</t>
  </si>
  <si>
    <t>Optional Equipment</t>
  </si>
  <si>
    <t>1J.</t>
  </si>
  <si>
    <t>Dual Air Compressor</t>
  </si>
  <si>
    <t>2J.</t>
  </si>
  <si>
    <t>Public Information System</t>
  </si>
  <si>
    <t>3J.</t>
  </si>
  <si>
    <t>Passenger Call Bell System</t>
  </si>
  <si>
    <t>4J.</t>
  </si>
  <si>
    <t>Radio Ground Plane</t>
  </si>
  <si>
    <t>5J.</t>
  </si>
  <si>
    <t>Energy Absorbing Front Bumper</t>
  </si>
  <si>
    <t>Not Available</t>
  </si>
  <si>
    <t>6J.</t>
  </si>
  <si>
    <t>Energy Absorbing Rear Bumper</t>
  </si>
  <si>
    <t>7J.</t>
  </si>
  <si>
    <t>Heavy Duty Suspension</t>
  </si>
  <si>
    <t>8J.</t>
  </si>
  <si>
    <t>Driveline Retarder (LTVs Only)</t>
  </si>
  <si>
    <t>9J.</t>
  </si>
  <si>
    <t>Ceiling Hand Rails</t>
  </si>
  <si>
    <t>10J.</t>
  </si>
  <si>
    <t>Standard Overhead Luggage Rack</t>
  </si>
  <si>
    <t>11J.</t>
  </si>
  <si>
    <t>Reading Lights for Overhead Luggage Rack</t>
  </si>
  <si>
    <t>12J.</t>
  </si>
  <si>
    <t>Non-retractable Seat Belts</t>
  </si>
  <si>
    <t>13J.</t>
  </si>
  <si>
    <t>Storage Area (Medical Walker)</t>
  </si>
  <si>
    <t>14J.</t>
  </si>
  <si>
    <t xml:space="preserve">Air spring suspension with full kneeling feature including DC Motor driven air compressor (5 CFM @100 PSI &amp; 1750 RPM). </t>
  </si>
  <si>
    <t>15J.</t>
  </si>
  <si>
    <t>Constant ride height control with minimum three electronic height sensors</t>
  </si>
  <si>
    <t>16J.</t>
  </si>
  <si>
    <t>Oxygen Tank Securement</t>
  </si>
  <si>
    <t>17J.</t>
  </si>
  <si>
    <t>AED Device</t>
  </si>
  <si>
    <t>18J.</t>
  </si>
  <si>
    <t>Yellow Powder Coated Rails and Stanchions</t>
  </si>
  <si>
    <t>19J.</t>
  </si>
  <si>
    <t>Single Integrated Child Seat</t>
  </si>
  <si>
    <t>20J.</t>
  </si>
  <si>
    <t>Double Integrated Child Seat</t>
  </si>
  <si>
    <t>21J.</t>
  </si>
  <si>
    <t>Single Integrated Child Seat with Adult Companion Seat</t>
  </si>
  <si>
    <t>22J.</t>
  </si>
  <si>
    <t>Electric Door</t>
  </si>
  <si>
    <t>23J.</t>
  </si>
  <si>
    <t>Exterior Electric Door Switch</t>
  </si>
  <si>
    <t>24J.</t>
  </si>
  <si>
    <t>Slip Resisitent Floor Covering</t>
  </si>
  <si>
    <t>25J.</t>
  </si>
  <si>
    <t>Extended Air Valves for Inner Duals</t>
  </si>
  <si>
    <t>26J.</t>
  </si>
  <si>
    <t>Midship Marker with Turn Lights LED</t>
  </si>
  <si>
    <t>27J.</t>
  </si>
  <si>
    <t>Solid Color Paint Scheme</t>
  </si>
  <si>
    <t>28J.</t>
  </si>
  <si>
    <t>Flat Floor</t>
  </si>
  <si>
    <t>29J.</t>
  </si>
  <si>
    <t>Mirror Mount on Front Hood</t>
  </si>
  <si>
    <t>30J.</t>
  </si>
  <si>
    <t>Rear Emergency Exit Door</t>
  </si>
  <si>
    <t>31J.</t>
  </si>
  <si>
    <t>Idle Engine Shutoff</t>
  </si>
  <si>
    <t>32J.</t>
  </si>
  <si>
    <t>Backup Alert System</t>
  </si>
  <si>
    <t>33J.</t>
  </si>
  <si>
    <t>Backup Camera and Monitor Installed</t>
  </si>
  <si>
    <t>34J.</t>
  </si>
  <si>
    <t>Kneeling System</t>
  </si>
  <si>
    <t>35J.</t>
  </si>
  <si>
    <t>Skirt Mounted A/C</t>
  </si>
  <si>
    <t>36J.</t>
  </si>
  <si>
    <t>Plexiglass Tinted Driver Screen</t>
  </si>
  <si>
    <t>37J.</t>
  </si>
  <si>
    <t>Hardened Valves &amp; Seats</t>
  </si>
  <si>
    <t>38J</t>
  </si>
  <si>
    <t>Sure-Lock Q Straight Slide &amp; Click Securement System 8100-A1-SC or approved Equal</t>
  </si>
  <si>
    <t>39J</t>
  </si>
  <si>
    <t>WC 18 Wheelchair tiedown and Occupant Restraint System</t>
  </si>
  <si>
    <t>40J</t>
  </si>
  <si>
    <t>Optional  L-Track per foot Secure Lok, Q Straint, Omni Floor Anchor System</t>
  </si>
  <si>
    <t>41J</t>
  </si>
  <si>
    <t>Rear AC In-wall evaporator</t>
  </si>
  <si>
    <t xml:space="preserve"> </t>
  </si>
  <si>
    <t>* Certain options listed may require  other items/options to be changed, added or deleted.  Please contact your sales representative if you have pricing / option questions and need additional assistance.</t>
  </si>
  <si>
    <t>TOTAL COST</t>
  </si>
  <si>
    <t xml:space="preserve">FEDERAL SHARE </t>
  </si>
  <si>
    <t xml:space="preserve">LOCAL SHARE </t>
  </si>
  <si>
    <t>Authorized Signature:</t>
  </si>
  <si>
    <t>877-696-2287</t>
  </si>
  <si>
    <t>sales@buyabus.net</t>
  </si>
  <si>
    <r>
      <rPr>
        <b/>
        <i/>
        <sz val="12"/>
        <color theme="1"/>
        <rFont val="Times New Roman"/>
        <family val="1"/>
      </rPr>
      <t>ODOT LTV</t>
    </r>
    <r>
      <rPr>
        <b/>
        <sz val="12"/>
        <color theme="1"/>
        <rFont val="Times New Roman"/>
        <family val="1"/>
      </rPr>
      <t xml:space="preserve"> Contract 248-22</t>
    </r>
  </si>
  <si>
    <t>Light Transit Vehicle - (LTV-FS)</t>
  </si>
  <si>
    <t>LTV</t>
  </si>
  <si>
    <t>LTV  12-2</t>
  </si>
  <si>
    <t>LTV  0-6</t>
  </si>
  <si>
    <t>LTV 16-2</t>
  </si>
  <si>
    <t>LTV 12-3</t>
  </si>
  <si>
    <t>LTV 13-2</t>
  </si>
  <si>
    <t>For assistance with filling out and submitting your worksheet please contact your BSI representative or contact us at:</t>
  </si>
  <si>
    <t>2021-2023 Current ODOT LTV (Light Transit Vehicle) Pricing</t>
  </si>
  <si>
    <t>2022 &amp; Newer Ford E-Series Cutaway Bus</t>
  </si>
  <si>
    <t>Click here to visit our website @ www.buyabus.net/248-22-odot-bus-contract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</si>
</sst>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  <numFmt numFmtId="166" formatCode="&quot;$&quot;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0" fillId="0" borderId="2" xfId="0" applyBorder="1" applyAlignment="1" applyProtection="1">
      <alignment horizontal="left" vertical="center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center"/>
    </xf>
    <xf numFmtId="0" fontId="7" fillId="0" borderId="0" xfId="0" applyFont="1" applyBorder="1" applyProtection="1"/>
    <xf numFmtId="0" fontId="6" fillId="0" borderId="3" xfId="0" applyNumberFormat="1" applyFont="1" applyBorder="1" applyAlignment="1" applyProtection="1">
      <alignment horizontal="center" vertical="center" wrapText="1"/>
    </xf>
    <xf numFmtId="0" fontId="6" fillId="0" borderId="6" xfId="0" applyNumberFormat="1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wrapText="1"/>
    </xf>
    <xf numFmtId="0" fontId="0" fillId="0" borderId="0" xfId="0" applyFont="1" applyAlignment="1" applyProtection="1">
      <alignment wrapText="1"/>
    </xf>
    <xf numFmtId="0" fontId="7" fillId="0" borderId="3" xfId="0" applyNumberFormat="1" applyFont="1" applyBorder="1" applyAlignment="1" applyProtection="1">
      <alignment horizontal="center"/>
    </xf>
    <xf numFmtId="0" fontId="6" fillId="0" borderId="6" xfId="0" applyNumberFormat="1" applyFont="1" applyBorder="1" applyAlignment="1" applyProtection="1">
      <alignment horizontal="center"/>
    </xf>
    <xf numFmtId="165" fontId="7" fillId="0" borderId="6" xfId="1" applyNumberFormat="1" applyFont="1" applyBorder="1" applyAlignment="1" applyProtection="1">
      <alignment horizontal="center"/>
    </xf>
    <xf numFmtId="0" fontId="0" fillId="0" borderId="0" xfId="0" applyFont="1" applyBorder="1" applyProtection="1"/>
    <xf numFmtId="0" fontId="6" fillId="2" borderId="6" xfId="2" applyFont="1" applyBorder="1" applyAlignment="1" applyProtection="1">
      <alignment horizontal="center"/>
    </xf>
    <xf numFmtId="0" fontId="7" fillId="0" borderId="6" xfId="0" applyFont="1" applyBorder="1" applyProtection="1"/>
    <xf numFmtId="165" fontId="7" fillId="0" borderId="6" xfId="0" applyNumberFormat="1" applyFont="1" applyBorder="1" applyAlignment="1" applyProtection="1">
      <alignment horizontal="center"/>
    </xf>
    <xf numFmtId="0" fontId="8" fillId="0" borderId="6" xfId="0" applyFont="1" applyBorder="1" applyProtection="1"/>
    <xf numFmtId="0" fontId="0" fillId="0" borderId="0" xfId="0" applyFont="1" applyAlignment="1" applyProtection="1">
      <alignment horizontal="center"/>
    </xf>
    <xf numFmtId="0" fontId="7" fillId="0" borderId="6" xfId="0" applyFont="1" applyBorder="1" applyAlignment="1" applyProtection="1">
      <alignment wrapText="1"/>
    </xf>
    <xf numFmtId="44" fontId="7" fillId="5" borderId="6" xfId="0" applyNumberFormat="1" applyFont="1" applyFill="1" applyBorder="1" applyAlignment="1" applyProtection="1">
      <alignment horizontal="center"/>
    </xf>
    <xf numFmtId="7" fontId="7" fillId="4" borderId="6" xfId="0" applyNumberFormat="1" applyFont="1" applyFill="1" applyBorder="1" applyAlignment="1" applyProtection="1">
      <alignment horizontal="center"/>
    </xf>
    <xf numFmtId="0" fontId="9" fillId="2" borderId="6" xfId="2" applyFont="1" applyBorder="1" applyAlignment="1" applyProtection="1">
      <alignment horizontal="center"/>
    </xf>
    <xf numFmtId="0" fontId="7" fillId="0" borderId="0" xfId="0" applyFont="1" applyBorder="1" applyProtection="1">
      <protection locked="0"/>
    </xf>
    <xf numFmtId="0" fontId="7" fillId="0" borderId="6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left" vertical="top" wrapText="1"/>
    </xf>
    <xf numFmtId="7" fontId="7" fillId="0" borderId="6" xfId="0" applyNumberFormat="1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left" vertical="top" wrapText="1"/>
    </xf>
    <xf numFmtId="0" fontId="10" fillId="0" borderId="6" xfId="0" applyFont="1" applyBorder="1" applyAlignment="1" applyProtection="1">
      <alignment horizontal="left" vertical="top" wrapText="1"/>
    </xf>
    <xf numFmtId="0" fontId="7" fillId="0" borderId="6" xfId="0" applyFont="1" applyFill="1" applyBorder="1" applyAlignment="1" applyProtection="1">
      <alignment horizontal="left" vertical="top" wrapText="1"/>
    </xf>
    <xf numFmtId="0" fontId="0" fillId="0" borderId="0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7" fillId="0" borderId="6" xfId="0" applyFont="1" applyFill="1" applyBorder="1" applyAlignment="1" applyProtection="1">
      <alignment horizontal="center"/>
    </xf>
    <xf numFmtId="0" fontId="0" fillId="0" borderId="6" xfId="0" applyFont="1" applyBorder="1" applyAlignment="1" applyProtection="1">
      <alignment horizontal="center" wrapText="1"/>
    </xf>
    <xf numFmtId="0" fontId="11" fillId="0" borderId="6" xfId="0" applyFont="1" applyBorder="1" applyAlignment="1" applyProtection="1">
      <alignment wrapText="1"/>
    </xf>
    <xf numFmtId="0" fontId="0" fillId="0" borderId="6" xfId="0" applyBorder="1"/>
    <xf numFmtId="0" fontId="2" fillId="0" borderId="9" xfId="0" applyFont="1" applyBorder="1" applyAlignment="1" applyProtection="1"/>
    <xf numFmtId="0" fontId="2" fillId="0" borderId="6" xfId="0" applyFont="1" applyBorder="1" applyAlignment="1" applyProtection="1"/>
    <xf numFmtId="0" fontId="12" fillId="0" borderId="6" xfId="0" applyFont="1" applyBorder="1" applyAlignment="1" applyProtection="1"/>
    <xf numFmtId="166" fontId="13" fillId="0" borderId="0" xfId="1" applyNumberFormat="1" applyFont="1" applyBorder="1" applyAlignment="1" applyProtection="1">
      <alignment horizontal="right" wrapText="1"/>
    </xf>
    <xf numFmtId="0" fontId="11" fillId="0" borderId="0" xfId="0" applyFont="1" applyBorder="1" applyAlignment="1" applyProtection="1">
      <alignment vertical="top" wrapText="1"/>
    </xf>
    <xf numFmtId="0" fontId="0" fillId="0" borderId="0" xfId="0" applyBorder="1" applyAlignment="1">
      <alignment vertical="top" wrapText="1"/>
    </xf>
    <xf numFmtId="39" fontId="0" fillId="0" borderId="10" xfId="0" applyNumberFormat="1" applyFont="1" applyBorder="1" applyAlignment="1">
      <alignment horizontal="center"/>
    </xf>
    <xf numFmtId="166" fontId="14" fillId="0" borderId="0" xfId="0" applyNumberFormat="1" applyFont="1" applyAlignment="1">
      <alignment horizontal="right"/>
    </xf>
    <xf numFmtId="0" fontId="0" fillId="0" borderId="0" xfId="0" applyBorder="1" applyAlignment="1"/>
    <xf numFmtId="0" fontId="2" fillId="0" borderId="0" xfId="0" applyFont="1" applyBorder="1" applyAlignment="1" applyProtection="1"/>
    <xf numFmtId="165" fontId="7" fillId="4" borderId="6" xfId="0" applyNumberFormat="1" applyFont="1" applyFill="1" applyBorder="1" applyAlignment="1" applyProtection="1">
      <alignment horizontal="center"/>
    </xf>
    <xf numFmtId="7" fontId="18" fillId="0" borderId="6" xfId="0" applyNumberFormat="1" applyFont="1" applyBorder="1" applyAlignment="1" applyProtection="1">
      <alignment horizontal="center" vertical="center"/>
    </xf>
    <xf numFmtId="7" fontId="19" fillId="0" borderId="6" xfId="0" applyNumberFormat="1" applyFont="1" applyBorder="1" applyAlignment="1" applyProtection="1">
      <alignment horizontal="center"/>
    </xf>
    <xf numFmtId="0" fontId="7" fillId="0" borderId="6" xfId="0" applyNumberFormat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wrapText="1"/>
      <protection locked="0"/>
    </xf>
    <xf numFmtId="0" fontId="7" fillId="0" borderId="6" xfId="0" applyFont="1" applyBorder="1" applyAlignment="1" applyProtection="1">
      <alignment horizontal="center" vertical="top" wrapText="1"/>
      <protection locked="0"/>
    </xf>
    <xf numFmtId="0" fontId="8" fillId="0" borderId="6" xfId="0" applyFont="1" applyBorder="1" applyAlignment="1" applyProtection="1">
      <alignment horizontal="center" vertical="top" wrapText="1"/>
      <protection locked="0"/>
    </xf>
    <xf numFmtId="0" fontId="7" fillId="0" borderId="6" xfId="0" applyFont="1" applyFill="1" applyBorder="1" applyAlignment="1" applyProtection="1">
      <alignment horizontal="center" vertical="top" wrapText="1"/>
      <protection locked="0"/>
    </xf>
    <xf numFmtId="0" fontId="0" fillId="0" borderId="6" xfId="0" applyFont="1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7" fillId="5" borderId="6" xfId="0" applyFont="1" applyFill="1" applyBorder="1" applyAlignment="1" applyProtection="1">
      <alignment horizontal="center"/>
    </xf>
    <xf numFmtId="165" fontId="7" fillId="5" borderId="6" xfId="0" applyNumberFormat="1" applyFont="1" applyFill="1" applyBorder="1" applyAlignment="1" applyProtection="1">
      <alignment horizontal="center"/>
    </xf>
    <xf numFmtId="0" fontId="16" fillId="0" borderId="0" xfId="3" applyAlignment="1" applyProtection="1">
      <alignment horizontal="center"/>
    </xf>
    <xf numFmtId="0" fontId="16" fillId="0" borderId="0" xfId="3" applyAlignment="1">
      <alignment horizontal="center"/>
    </xf>
    <xf numFmtId="0" fontId="7" fillId="2" borderId="7" xfId="2" applyFont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0" xfId="0" applyFont="1" applyAlignment="1" applyProtection="1"/>
    <xf numFmtId="0" fontId="0" fillId="0" borderId="0" xfId="0" applyAlignment="1"/>
    <xf numFmtId="0" fontId="5" fillId="3" borderId="3" xfId="0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2" borderId="3" xfId="2" applyFont="1" applyBorder="1" applyAlignment="1" applyProtection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7" fillId="0" borderId="0" xfId="3" applyFont="1" applyAlignment="1" applyProtection="1">
      <alignment horizontal="center"/>
    </xf>
    <xf numFmtId="0" fontId="15" fillId="0" borderId="0" xfId="0" applyFont="1" applyAlignment="1">
      <alignment horizontal="center"/>
    </xf>
    <xf numFmtId="0" fontId="7" fillId="2" borderId="2" xfId="2" applyFont="1" applyBorder="1" applyAlignment="1" applyProtection="1">
      <alignment horizont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 applyProtection="1">
      <alignment horizontal="center"/>
    </xf>
    <xf numFmtId="0" fontId="11" fillId="0" borderId="0" xfId="0" applyFont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 applyProtection="1"/>
    <xf numFmtId="0" fontId="2" fillId="0" borderId="10" xfId="0" applyFont="1" applyBorder="1" applyAlignment="1"/>
    <xf numFmtId="0" fontId="0" fillId="0" borderId="0" xfId="0" applyFont="1" applyBorder="1" applyAlignment="1" applyProtection="1"/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</cellXfs>
  <cellStyles count="4">
    <cellStyle name="20% - Accent1" xfId="2" builtinId="30"/>
    <cellStyle name="Currency" xfId="1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136830</xdr:colOff>
      <xdr:row>2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46080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uyabus.net/248-22-odot-bus-contract" TargetMode="External"/><Relationship Id="rId1" Type="http://schemas.openxmlformats.org/officeDocument/2006/relationships/hyperlink" Target="mailto:sales@buyabus.ne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8"/>
  <sheetViews>
    <sheetView tabSelected="1" zoomScaleNormal="100" zoomScaleSheetLayoutView="100" workbookViewId="0">
      <selection activeCell="B6" sqref="B6:C6"/>
    </sheetView>
  </sheetViews>
  <sheetFormatPr defaultColWidth="9.28515625" defaultRowHeight="15" x14ac:dyDescent="0.25"/>
  <cols>
    <col min="1" max="1" width="20.28515625" style="1" customWidth="1"/>
    <col min="2" max="2" width="34.28515625" style="1" customWidth="1"/>
    <col min="3" max="3" width="8.28515625" style="1" customWidth="1"/>
    <col min="4" max="4" width="14.140625" style="1" customWidth="1"/>
    <col min="5" max="5" width="15.28515625" style="1" customWidth="1"/>
    <col min="6" max="7" width="14.28515625" style="1" hidden="1" customWidth="1"/>
    <col min="8" max="16384" width="9.28515625" style="1"/>
  </cols>
  <sheetData>
    <row r="1" spans="1:10" ht="15.75" x14ac:dyDescent="0.25">
      <c r="A1" s="70" t="s">
        <v>124</v>
      </c>
      <c r="B1" s="71"/>
      <c r="C1" s="71"/>
      <c r="D1" s="71"/>
      <c r="E1" s="71"/>
    </row>
    <row r="2" spans="1:10" ht="15.75" x14ac:dyDescent="0.25">
      <c r="A2" s="70" t="s">
        <v>125</v>
      </c>
      <c r="B2" s="71"/>
      <c r="C2" s="71"/>
      <c r="D2" s="71"/>
      <c r="E2" s="71"/>
    </row>
    <row r="4" spans="1:10" x14ac:dyDescent="0.25">
      <c r="D4" s="2" t="s">
        <v>0</v>
      </c>
      <c r="E4" s="99"/>
    </row>
    <row r="5" spans="1:10" x14ac:dyDescent="0.25">
      <c r="D5" s="2" t="s">
        <v>1</v>
      </c>
      <c r="E5" s="100"/>
    </row>
    <row r="6" spans="1:10" x14ac:dyDescent="0.25">
      <c r="A6" s="3" t="s">
        <v>2</v>
      </c>
      <c r="B6" s="72"/>
      <c r="C6" s="73"/>
      <c r="D6" s="2"/>
    </row>
    <row r="7" spans="1:10" x14ac:dyDescent="0.25">
      <c r="A7" s="3" t="s">
        <v>3</v>
      </c>
      <c r="B7" s="72"/>
      <c r="C7" s="73"/>
      <c r="D7" s="73"/>
    </row>
    <row r="8" spans="1:10" x14ac:dyDescent="0.25">
      <c r="A8" s="3" t="s">
        <v>4</v>
      </c>
      <c r="B8" s="74"/>
      <c r="C8" s="75"/>
      <c r="D8" s="2"/>
    </row>
    <row r="9" spans="1:10" x14ac:dyDescent="0.25">
      <c r="A9" s="3" t="s">
        <v>5</v>
      </c>
      <c r="B9" s="74"/>
      <c r="C9" s="75"/>
    </row>
    <row r="10" spans="1:10" x14ac:dyDescent="0.25">
      <c r="A10" s="3" t="s">
        <v>6</v>
      </c>
      <c r="B10" s="74"/>
      <c r="C10" s="75"/>
    </row>
    <row r="11" spans="1:10" ht="8.25" customHeight="1" x14ac:dyDescent="0.25">
      <c r="A11" s="4"/>
      <c r="B11" s="76"/>
      <c r="C11" s="77"/>
    </row>
    <row r="12" spans="1:10" s="6" customFormat="1" x14ac:dyDescent="0.25">
      <c r="A12" s="78" t="s">
        <v>133</v>
      </c>
      <c r="B12" s="79"/>
      <c r="C12" s="79"/>
      <c r="D12" s="79"/>
      <c r="E12" s="80"/>
      <c r="F12" s="5"/>
      <c r="G12" s="5"/>
      <c r="J12" s="7"/>
    </row>
    <row r="13" spans="1:10" s="6" customFormat="1" ht="5.25" customHeight="1" x14ac:dyDescent="0.25">
      <c r="A13" s="81"/>
      <c r="B13" s="82"/>
      <c r="C13" s="82"/>
      <c r="D13" s="82"/>
      <c r="E13" s="82"/>
      <c r="F13" s="8"/>
      <c r="G13" s="8"/>
      <c r="J13" s="7"/>
    </row>
    <row r="14" spans="1:10" x14ac:dyDescent="0.25">
      <c r="A14" s="83" t="s">
        <v>134</v>
      </c>
      <c r="B14" s="84"/>
      <c r="C14" s="84"/>
      <c r="D14" s="84"/>
      <c r="E14" s="85"/>
      <c r="F14" s="9"/>
      <c r="G14" s="9"/>
    </row>
    <row r="15" spans="1:10" s="14" customFormat="1" ht="27.75" customHeight="1" x14ac:dyDescent="0.25">
      <c r="A15" s="10" t="s">
        <v>7</v>
      </c>
      <c r="B15" s="11" t="s">
        <v>8</v>
      </c>
      <c r="C15" s="11" t="s">
        <v>9</v>
      </c>
      <c r="D15" s="12" t="s">
        <v>10</v>
      </c>
      <c r="E15" s="12" t="s">
        <v>11</v>
      </c>
      <c r="F15" s="13"/>
      <c r="G15" s="13"/>
    </row>
    <row r="16" spans="1:10" x14ac:dyDescent="0.25">
      <c r="A16" s="15" t="s">
        <v>126</v>
      </c>
      <c r="B16" s="16" t="s">
        <v>127</v>
      </c>
      <c r="C16" s="54"/>
      <c r="D16" s="17">
        <v>75498</v>
      </c>
      <c r="E16" s="17">
        <f>C16*D16</f>
        <v>0</v>
      </c>
      <c r="F16" s="9"/>
      <c r="G16" s="9"/>
      <c r="H16" s="18"/>
    </row>
    <row r="17" spans="1:10" x14ac:dyDescent="0.25">
      <c r="A17" s="15" t="s">
        <v>126</v>
      </c>
      <c r="B17" s="16" t="s">
        <v>128</v>
      </c>
      <c r="C17" s="54"/>
      <c r="D17" s="17">
        <v>79281</v>
      </c>
      <c r="E17" s="17">
        <f>C17*D17</f>
        <v>0</v>
      </c>
      <c r="F17" s="9"/>
      <c r="G17" s="9"/>
    </row>
    <row r="18" spans="1:10" x14ac:dyDescent="0.25">
      <c r="A18" s="15" t="s">
        <v>126</v>
      </c>
      <c r="B18" s="16" t="s">
        <v>129</v>
      </c>
      <c r="C18" s="54"/>
      <c r="D18" s="17">
        <v>80929</v>
      </c>
      <c r="E18" s="17">
        <f>C18*D18</f>
        <v>0</v>
      </c>
      <c r="F18" s="9"/>
      <c r="G18" s="9"/>
    </row>
    <row r="19" spans="1:10" x14ac:dyDescent="0.25">
      <c r="A19" s="15" t="s">
        <v>126</v>
      </c>
      <c r="B19" s="16" t="s">
        <v>130</v>
      </c>
      <c r="C19" s="54"/>
      <c r="D19" s="17">
        <v>83153</v>
      </c>
      <c r="E19" s="17">
        <f>C19*D19</f>
        <v>0</v>
      </c>
      <c r="F19" s="9"/>
      <c r="G19" s="9"/>
    </row>
    <row r="20" spans="1:10" x14ac:dyDescent="0.25">
      <c r="A20" s="15" t="s">
        <v>126</v>
      </c>
      <c r="B20" s="16" t="s">
        <v>131</v>
      </c>
      <c r="C20" s="54"/>
      <c r="D20" s="17">
        <v>82475</v>
      </c>
      <c r="E20" s="17">
        <f>C20*D20</f>
        <v>0</v>
      </c>
      <c r="F20" s="9"/>
      <c r="G20" s="9"/>
    </row>
    <row r="21" spans="1:10" ht="15.75" customHeight="1" x14ac:dyDescent="0.25">
      <c r="A21" s="19" t="s">
        <v>12</v>
      </c>
      <c r="B21" s="67"/>
      <c r="C21" s="68"/>
      <c r="D21" s="68"/>
      <c r="E21" s="69"/>
      <c r="F21" s="9"/>
      <c r="G21" s="9"/>
    </row>
    <row r="22" spans="1:10" x14ac:dyDescent="0.25">
      <c r="A22" s="20"/>
      <c r="B22" s="20" t="s">
        <v>13</v>
      </c>
      <c r="C22" s="55"/>
      <c r="D22" s="21">
        <v>445</v>
      </c>
      <c r="E22" s="51">
        <f>C22*D22</f>
        <v>0</v>
      </c>
      <c r="F22" s="9"/>
      <c r="G22" s="9"/>
    </row>
    <row r="23" spans="1:10" x14ac:dyDescent="0.25">
      <c r="A23" s="20"/>
      <c r="B23" s="22" t="s">
        <v>14</v>
      </c>
      <c r="C23" s="56"/>
      <c r="D23" s="21">
        <v>961</v>
      </c>
      <c r="E23" s="51">
        <f t="shared" ref="E23:E29" si="0">C23*D23</f>
        <v>0</v>
      </c>
      <c r="F23" s="9"/>
      <c r="G23" s="9"/>
    </row>
    <row r="24" spans="1:10" x14ac:dyDescent="0.25">
      <c r="A24" s="20"/>
      <c r="B24" s="20" t="s">
        <v>15</v>
      </c>
      <c r="C24" s="55"/>
      <c r="D24" s="21">
        <v>1400</v>
      </c>
      <c r="E24" s="51">
        <f t="shared" si="0"/>
        <v>0</v>
      </c>
      <c r="F24" s="9"/>
      <c r="G24" s="9"/>
      <c r="J24" s="23"/>
    </row>
    <row r="25" spans="1:10" x14ac:dyDescent="0.25">
      <c r="A25" s="20"/>
      <c r="B25" s="20" t="s">
        <v>16</v>
      </c>
      <c r="C25" s="55"/>
      <c r="D25" s="21">
        <v>805</v>
      </c>
      <c r="E25" s="51">
        <f t="shared" si="0"/>
        <v>0</v>
      </c>
      <c r="F25" s="9"/>
      <c r="G25" s="9"/>
    </row>
    <row r="26" spans="1:10" x14ac:dyDescent="0.25">
      <c r="A26" s="20"/>
      <c r="B26" s="20" t="s">
        <v>17</v>
      </c>
      <c r="C26" s="55"/>
      <c r="D26" s="21">
        <v>788</v>
      </c>
      <c r="E26" s="51">
        <f t="shared" si="0"/>
        <v>0</v>
      </c>
      <c r="F26" s="9"/>
      <c r="G26" s="9"/>
    </row>
    <row r="27" spans="1:10" x14ac:dyDescent="0.25">
      <c r="A27" s="20"/>
      <c r="B27" s="20" t="s">
        <v>18</v>
      </c>
      <c r="C27" s="55"/>
      <c r="D27" s="21">
        <v>1010</v>
      </c>
      <c r="E27" s="51">
        <f t="shared" si="0"/>
        <v>0</v>
      </c>
      <c r="F27" s="9"/>
      <c r="G27" s="9"/>
    </row>
    <row r="28" spans="1:10" x14ac:dyDescent="0.25">
      <c r="A28" s="20"/>
      <c r="B28" s="20" t="s">
        <v>19</v>
      </c>
      <c r="C28" s="55"/>
      <c r="D28" s="21">
        <v>32</v>
      </c>
      <c r="E28" s="51">
        <f t="shared" si="0"/>
        <v>0</v>
      </c>
      <c r="F28" s="9"/>
      <c r="G28" s="9"/>
    </row>
    <row r="29" spans="1:10" ht="26.25" x14ac:dyDescent="0.25">
      <c r="A29" s="20"/>
      <c r="B29" s="24" t="s">
        <v>20</v>
      </c>
      <c r="C29" s="57"/>
      <c r="D29" s="21">
        <v>149</v>
      </c>
      <c r="E29" s="51">
        <f t="shared" si="0"/>
        <v>0</v>
      </c>
      <c r="F29" s="9"/>
      <c r="G29" s="9"/>
    </row>
    <row r="30" spans="1:10" x14ac:dyDescent="0.25">
      <c r="A30" s="19" t="s">
        <v>21</v>
      </c>
      <c r="B30" s="67"/>
      <c r="C30" s="88"/>
      <c r="D30" s="88"/>
      <c r="E30" s="69"/>
      <c r="F30" s="9"/>
      <c r="G30" s="9"/>
    </row>
    <row r="31" spans="1:10" x14ac:dyDescent="0.25">
      <c r="A31" s="20"/>
      <c r="B31" s="22" t="s">
        <v>22</v>
      </c>
      <c r="C31" s="56"/>
      <c r="D31" s="25" t="s">
        <v>23</v>
      </c>
      <c r="E31" s="63" t="s">
        <v>23</v>
      </c>
      <c r="F31" s="9"/>
      <c r="G31" s="9"/>
    </row>
    <row r="32" spans="1:10" x14ac:dyDescent="0.25">
      <c r="A32" s="20"/>
      <c r="B32" s="22" t="s">
        <v>24</v>
      </c>
      <c r="C32" s="56"/>
      <c r="D32" s="25" t="s">
        <v>23</v>
      </c>
      <c r="E32" s="63" t="s">
        <v>23</v>
      </c>
      <c r="F32" s="9"/>
      <c r="G32" s="9"/>
    </row>
    <row r="33" spans="1:7" x14ac:dyDescent="0.25">
      <c r="A33" s="20"/>
      <c r="B33" s="22" t="s">
        <v>25</v>
      </c>
      <c r="C33" s="56"/>
      <c r="D33" s="26">
        <v>1625</v>
      </c>
      <c r="E33" s="26">
        <f>C33*D33</f>
        <v>0</v>
      </c>
      <c r="F33" s="9"/>
      <c r="G33" s="9"/>
    </row>
    <row r="34" spans="1:7" x14ac:dyDescent="0.25">
      <c r="A34" s="27" t="s">
        <v>26</v>
      </c>
      <c r="B34" s="67"/>
      <c r="C34" s="88"/>
      <c r="D34" s="88"/>
      <c r="E34" s="69"/>
      <c r="F34" s="9"/>
      <c r="G34" s="9"/>
    </row>
    <row r="35" spans="1:7" x14ac:dyDescent="0.25">
      <c r="A35" s="20"/>
      <c r="B35" s="20" t="s">
        <v>27</v>
      </c>
      <c r="C35" s="55"/>
      <c r="D35" s="26">
        <v>1100</v>
      </c>
      <c r="E35" s="26">
        <f>C35*D35</f>
        <v>0</v>
      </c>
      <c r="F35" s="9"/>
      <c r="G35" s="9"/>
    </row>
    <row r="36" spans="1:7" x14ac:dyDescent="0.25">
      <c r="A36" s="20"/>
      <c r="B36" s="20" t="s">
        <v>28</v>
      </c>
      <c r="C36" s="55"/>
      <c r="D36" s="26">
        <v>17</v>
      </c>
      <c r="E36" s="26">
        <f t="shared" ref="E36:E39" si="1">C36*D36</f>
        <v>0</v>
      </c>
      <c r="F36" s="9"/>
      <c r="G36" s="9"/>
    </row>
    <row r="37" spans="1:7" x14ac:dyDescent="0.25">
      <c r="A37" s="20"/>
      <c r="B37" s="20" t="s">
        <v>29</v>
      </c>
      <c r="C37" s="55"/>
      <c r="D37" s="26">
        <v>1125</v>
      </c>
      <c r="E37" s="26">
        <f t="shared" si="1"/>
        <v>0</v>
      </c>
      <c r="F37" s="9"/>
      <c r="G37" s="9"/>
    </row>
    <row r="38" spans="1:7" x14ac:dyDescent="0.25">
      <c r="A38" s="20"/>
      <c r="B38" s="20" t="s">
        <v>30</v>
      </c>
      <c r="C38" s="55"/>
      <c r="D38" s="26">
        <v>13</v>
      </c>
      <c r="E38" s="26">
        <f t="shared" si="1"/>
        <v>0</v>
      </c>
      <c r="F38" s="9"/>
      <c r="G38" s="9"/>
    </row>
    <row r="39" spans="1:7" x14ac:dyDescent="0.25">
      <c r="A39" s="20"/>
      <c r="B39" s="20" t="s">
        <v>31</v>
      </c>
      <c r="C39" s="55"/>
      <c r="D39" s="26">
        <v>225</v>
      </c>
      <c r="E39" s="26">
        <f t="shared" si="1"/>
        <v>0</v>
      </c>
      <c r="F39" s="9"/>
      <c r="G39" s="9"/>
    </row>
    <row r="40" spans="1:7" s="6" customFormat="1" x14ac:dyDescent="0.25">
      <c r="A40" s="19" t="s">
        <v>32</v>
      </c>
      <c r="B40" s="67"/>
      <c r="C40" s="88"/>
      <c r="D40" s="88"/>
      <c r="E40" s="69"/>
      <c r="F40" s="28"/>
      <c r="G40" s="28"/>
    </row>
    <row r="41" spans="1:7" s="6" customFormat="1" x14ac:dyDescent="0.25">
      <c r="A41" s="29" t="s">
        <v>33</v>
      </c>
      <c r="B41" s="30" t="s">
        <v>34</v>
      </c>
      <c r="C41" s="58"/>
      <c r="D41" s="31">
        <v>3200</v>
      </c>
      <c r="E41" s="26">
        <f>C41*D41</f>
        <v>0</v>
      </c>
      <c r="F41" s="28"/>
      <c r="G41" s="28"/>
    </row>
    <row r="42" spans="1:7" s="6" customFormat="1" x14ac:dyDescent="0.25">
      <c r="A42" s="29" t="s">
        <v>35</v>
      </c>
      <c r="B42" s="32" t="s">
        <v>36</v>
      </c>
      <c r="C42" s="59"/>
      <c r="D42" s="31">
        <v>300</v>
      </c>
      <c r="E42" s="26">
        <f t="shared" ref="E42:E44" si="2">C42*D42</f>
        <v>0</v>
      </c>
      <c r="F42" s="28"/>
      <c r="G42" s="28"/>
    </row>
    <row r="43" spans="1:7" s="6" customFormat="1" x14ac:dyDescent="0.25">
      <c r="A43" s="29" t="s">
        <v>37</v>
      </c>
      <c r="B43" s="30" t="s">
        <v>38</v>
      </c>
      <c r="C43" s="58"/>
      <c r="D43" s="31">
        <v>1405</v>
      </c>
      <c r="E43" s="26">
        <f t="shared" si="2"/>
        <v>0</v>
      </c>
      <c r="F43" s="28"/>
      <c r="G43" s="28"/>
    </row>
    <row r="44" spans="1:7" s="6" customFormat="1" x14ac:dyDescent="0.25">
      <c r="A44" s="29" t="s">
        <v>39</v>
      </c>
      <c r="B44" s="30" t="s">
        <v>40</v>
      </c>
      <c r="C44" s="58"/>
      <c r="D44" s="31">
        <v>280</v>
      </c>
      <c r="E44" s="26">
        <f t="shared" si="2"/>
        <v>0</v>
      </c>
      <c r="F44" s="28"/>
      <c r="G44" s="28"/>
    </row>
    <row r="45" spans="1:7" s="6" customFormat="1" x14ac:dyDescent="0.25">
      <c r="A45" s="29" t="s">
        <v>41</v>
      </c>
      <c r="B45" s="30" t="s">
        <v>42</v>
      </c>
      <c r="C45" s="58"/>
      <c r="D45" s="51">
        <v>1600</v>
      </c>
      <c r="E45" s="51">
        <f>C45*D45</f>
        <v>0</v>
      </c>
      <c r="F45" s="28"/>
      <c r="G45" s="28"/>
    </row>
    <row r="46" spans="1:7" s="6" customFormat="1" x14ac:dyDescent="0.25">
      <c r="A46" s="29" t="s">
        <v>44</v>
      </c>
      <c r="B46" s="30" t="s">
        <v>45</v>
      </c>
      <c r="C46" s="58"/>
      <c r="D46" s="31">
        <v>1375</v>
      </c>
      <c r="E46" s="26">
        <f>C46*D46</f>
        <v>0</v>
      </c>
      <c r="F46" s="28"/>
      <c r="G46" s="28"/>
    </row>
    <row r="47" spans="1:7" s="6" customFormat="1" x14ac:dyDescent="0.25">
      <c r="A47" s="29" t="s">
        <v>46</v>
      </c>
      <c r="B47" s="30" t="s">
        <v>47</v>
      </c>
      <c r="C47" s="58"/>
      <c r="D47" s="31">
        <v>1660</v>
      </c>
      <c r="E47" s="26">
        <f t="shared" ref="E47:E53" si="3">C47*D47</f>
        <v>0</v>
      </c>
      <c r="F47" s="28"/>
      <c r="G47" s="28"/>
    </row>
    <row r="48" spans="1:7" s="6" customFormat="1" x14ac:dyDescent="0.25">
      <c r="A48" s="29" t="s">
        <v>48</v>
      </c>
      <c r="B48" s="30" t="s">
        <v>49</v>
      </c>
      <c r="C48" s="58"/>
      <c r="D48" s="31">
        <v>9556</v>
      </c>
      <c r="E48" s="26">
        <f t="shared" si="3"/>
        <v>0</v>
      </c>
      <c r="F48" s="28"/>
      <c r="G48" s="28"/>
    </row>
    <row r="49" spans="1:7" s="6" customFormat="1" x14ac:dyDescent="0.25">
      <c r="A49" s="29" t="s">
        <v>50</v>
      </c>
      <c r="B49" s="30" t="s">
        <v>51</v>
      </c>
      <c r="C49" s="58"/>
      <c r="D49" s="31">
        <v>450</v>
      </c>
      <c r="E49" s="26">
        <f t="shared" si="3"/>
        <v>0</v>
      </c>
      <c r="F49" s="28"/>
      <c r="G49" s="28"/>
    </row>
    <row r="50" spans="1:7" s="6" customFormat="1" x14ac:dyDescent="0.25">
      <c r="A50" s="29" t="s">
        <v>52</v>
      </c>
      <c r="B50" s="30" t="s">
        <v>53</v>
      </c>
      <c r="C50" s="58"/>
      <c r="D50" s="31">
        <v>1026</v>
      </c>
      <c r="E50" s="26">
        <f t="shared" si="3"/>
        <v>0</v>
      </c>
      <c r="F50" s="28"/>
      <c r="G50" s="28"/>
    </row>
    <row r="51" spans="1:7" s="6" customFormat="1" ht="25.5" x14ac:dyDescent="0.25">
      <c r="A51" s="29" t="s">
        <v>54</v>
      </c>
      <c r="B51" s="30" t="s">
        <v>55</v>
      </c>
      <c r="C51" s="58"/>
      <c r="D51" s="31">
        <v>447</v>
      </c>
      <c r="E51" s="26">
        <f t="shared" si="3"/>
        <v>0</v>
      </c>
      <c r="F51" s="28"/>
      <c r="G51" s="28"/>
    </row>
    <row r="52" spans="1:7" s="6" customFormat="1" x14ac:dyDescent="0.25">
      <c r="A52" s="29" t="s">
        <v>56</v>
      </c>
      <c r="B52" s="30" t="s">
        <v>57</v>
      </c>
      <c r="C52" s="58"/>
      <c r="D52" s="31">
        <v>-5</v>
      </c>
      <c r="E52" s="26">
        <f t="shared" si="3"/>
        <v>0</v>
      </c>
      <c r="F52" s="28"/>
      <c r="G52" s="28"/>
    </row>
    <row r="53" spans="1:7" s="6" customFormat="1" x14ac:dyDescent="0.25">
      <c r="A53" s="29" t="s">
        <v>58</v>
      </c>
      <c r="B53" s="30" t="s">
        <v>59</v>
      </c>
      <c r="C53" s="58"/>
      <c r="D53" s="31">
        <v>675</v>
      </c>
      <c r="E53" s="26">
        <f t="shared" si="3"/>
        <v>0</v>
      </c>
      <c r="F53" s="28"/>
      <c r="G53" s="28"/>
    </row>
    <row r="54" spans="1:7" s="6" customFormat="1" ht="33.75" x14ac:dyDescent="0.25">
      <c r="A54" s="29" t="s">
        <v>60</v>
      </c>
      <c r="B54" s="33" t="s">
        <v>61</v>
      </c>
      <c r="C54" s="58"/>
      <c r="D54" s="64" t="s">
        <v>43</v>
      </c>
      <c r="E54" s="63" t="s">
        <v>23</v>
      </c>
      <c r="F54" s="28"/>
      <c r="G54" s="28"/>
    </row>
    <row r="55" spans="1:7" s="6" customFormat="1" ht="22.5" x14ac:dyDescent="0.25">
      <c r="A55" s="29" t="s">
        <v>62</v>
      </c>
      <c r="B55" s="33" t="s">
        <v>63</v>
      </c>
      <c r="C55" s="58"/>
      <c r="D55" s="64" t="s">
        <v>43</v>
      </c>
      <c r="E55" s="63" t="s">
        <v>23</v>
      </c>
      <c r="F55" s="28"/>
      <c r="G55" s="28"/>
    </row>
    <row r="56" spans="1:7" s="6" customFormat="1" x14ac:dyDescent="0.25">
      <c r="A56" s="29" t="s">
        <v>64</v>
      </c>
      <c r="B56" s="30" t="s">
        <v>65</v>
      </c>
      <c r="C56" s="58"/>
      <c r="D56" s="31">
        <v>360</v>
      </c>
      <c r="E56" s="26">
        <f>C56*D56</f>
        <v>0</v>
      </c>
      <c r="F56" s="28"/>
      <c r="G56" s="28"/>
    </row>
    <row r="57" spans="1:7" s="6" customFormat="1" x14ac:dyDescent="0.25">
      <c r="A57" s="29" t="s">
        <v>66</v>
      </c>
      <c r="B57" s="30" t="s">
        <v>67</v>
      </c>
      <c r="C57" s="58"/>
      <c r="D57" s="31">
        <v>2500</v>
      </c>
      <c r="E57" s="26">
        <f t="shared" ref="E57:E73" si="4">C57*D57</f>
        <v>0</v>
      </c>
      <c r="F57" s="28"/>
      <c r="G57" s="28"/>
    </row>
    <row r="58" spans="1:7" s="6" customFormat="1" ht="25.5" x14ac:dyDescent="0.25">
      <c r="A58" s="29" t="s">
        <v>68</v>
      </c>
      <c r="B58" s="30" t="s">
        <v>69</v>
      </c>
      <c r="C58" s="58"/>
      <c r="D58" s="31">
        <v>821</v>
      </c>
      <c r="E58" s="26">
        <f t="shared" si="4"/>
        <v>0</v>
      </c>
      <c r="F58" s="28"/>
      <c r="G58" s="28"/>
    </row>
    <row r="59" spans="1:7" s="6" customFormat="1" x14ac:dyDescent="0.25">
      <c r="A59" s="29" t="s">
        <v>70</v>
      </c>
      <c r="B59" s="30" t="s">
        <v>71</v>
      </c>
      <c r="C59" s="58"/>
      <c r="D59" s="31">
        <v>1198</v>
      </c>
      <c r="E59" s="26">
        <f t="shared" si="4"/>
        <v>0</v>
      </c>
      <c r="F59" s="28"/>
      <c r="G59" s="28"/>
    </row>
    <row r="60" spans="1:7" s="6" customFormat="1" x14ac:dyDescent="0.25">
      <c r="A60" s="29" t="s">
        <v>72</v>
      </c>
      <c r="B60" s="30" t="s">
        <v>73</v>
      </c>
      <c r="C60" s="58"/>
      <c r="D60" s="31">
        <v>2163</v>
      </c>
      <c r="E60" s="26">
        <f t="shared" si="4"/>
        <v>0</v>
      </c>
      <c r="F60" s="28"/>
      <c r="G60" s="28"/>
    </row>
    <row r="61" spans="1:7" s="6" customFormat="1" ht="25.5" x14ac:dyDescent="0.25">
      <c r="A61" s="29" t="s">
        <v>74</v>
      </c>
      <c r="B61" s="30" t="s">
        <v>75</v>
      </c>
      <c r="C61" s="58"/>
      <c r="D61" s="31">
        <v>1523</v>
      </c>
      <c r="E61" s="26">
        <f t="shared" si="4"/>
        <v>0</v>
      </c>
      <c r="F61" s="28"/>
      <c r="G61" s="28"/>
    </row>
    <row r="62" spans="1:7" s="6" customFormat="1" x14ac:dyDescent="0.25">
      <c r="A62" s="29" t="s">
        <v>76</v>
      </c>
      <c r="B62" s="30" t="s">
        <v>77</v>
      </c>
      <c r="C62" s="58"/>
      <c r="D62" s="31">
        <v>400</v>
      </c>
      <c r="E62" s="26">
        <f t="shared" si="4"/>
        <v>0</v>
      </c>
      <c r="F62" s="28"/>
      <c r="G62" s="28"/>
    </row>
    <row r="63" spans="1:7" s="6" customFormat="1" x14ac:dyDescent="0.25">
      <c r="A63" s="29" t="s">
        <v>78</v>
      </c>
      <c r="B63" s="34" t="s">
        <v>79</v>
      </c>
      <c r="C63" s="60"/>
      <c r="D63" s="31">
        <v>150</v>
      </c>
      <c r="E63" s="26">
        <f t="shared" si="4"/>
        <v>0</v>
      </c>
      <c r="F63" s="28"/>
      <c r="G63" s="28"/>
    </row>
    <row r="64" spans="1:7" s="6" customFormat="1" x14ac:dyDescent="0.25">
      <c r="A64" s="29" t="s">
        <v>80</v>
      </c>
      <c r="B64" s="30" t="s">
        <v>81</v>
      </c>
      <c r="C64" s="58"/>
      <c r="D64" s="31">
        <v>1200</v>
      </c>
      <c r="E64" s="26">
        <f t="shared" si="4"/>
        <v>0</v>
      </c>
      <c r="F64" s="28"/>
      <c r="G64" s="28"/>
    </row>
    <row r="65" spans="1:7" s="6" customFormat="1" x14ac:dyDescent="0.25">
      <c r="A65" s="29" t="s">
        <v>82</v>
      </c>
      <c r="B65" s="30" t="s">
        <v>83</v>
      </c>
      <c r="C65" s="58"/>
      <c r="D65" s="31">
        <v>115</v>
      </c>
      <c r="E65" s="26">
        <f t="shared" si="4"/>
        <v>0</v>
      </c>
      <c r="F65" s="28"/>
      <c r="G65" s="28"/>
    </row>
    <row r="66" spans="1:7" s="6" customFormat="1" x14ac:dyDescent="0.25">
      <c r="A66" s="29" t="s">
        <v>84</v>
      </c>
      <c r="B66" s="30" t="s">
        <v>85</v>
      </c>
      <c r="C66" s="58"/>
      <c r="D66" s="31">
        <v>283</v>
      </c>
      <c r="E66" s="26">
        <f t="shared" si="4"/>
        <v>0</v>
      </c>
      <c r="F66" s="35"/>
      <c r="G66" s="35"/>
    </row>
    <row r="67" spans="1:7" s="6" customFormat="1" ht="15.75" thickBot="1" x14ac:dyDescent="0.3">
      <c r="A67" s="29" t="s">
        <v>86</v>
      </c>
      <c r="B67" s="30" t="s">
        <v>87</v>
      </c>
      <c r="C67" s="58"/>
      <c r="D67" s="31">
        <v>5000</v>
      </c>
      <c r="E67" s="26">
        <f t="shared" si="4"/>
        <v>0</v>
      </c>
      <c r="F67" s="36"/>
      <c r="G67" s="36"/>
    </row>
    <row r="68" spans="1:7" s="6" customFormat="1" x14ac:dyDescent="0.25">
      <c r="A68" s="37" t="s">
        <v>88</v>
      </c>
      <c r="B68" s="30" t="s">
        <v>89</v>
      </c>
      <c r="C68" s="58"/>
      <c r="D68" s="31">
        <v>780</v>
      </c>
      <c r="E68" s="26">
        <f t="shared" si="4"/>
        <v>0</v>
      </c>
    </row>
    <row r="69" spans="1:7" s="6" customFormat="1" x14ac:dyDescent="0.25">
      <c r="A69" s="37" t="s">
        <v>90</v>
      </c>
      <c r="B69" s="30" t="s">
        <v>91</v>
      </c>
      <c r="C69" s="58"/>
      <c r="D69" s="31">
        <v>230</v>
      </c>
      <c r="E69" s="26">
        <f t="shared" si="4"/>
        <v>0</v>
      </c>
    </row>
    <row r="70" spans="1:7" s="6" customFormat="1" x14ac:dyDescent="0.25">
      <c r="A70" s="37" t="s">
        <v>92</v>
      </c>
      <c r="B70" s="30" t="s">
        <v>93</v>
      </c>
      <c r="C70" s="58"/>
      <c r="D70" s="31">
        <v>1211</v>
      </c>
      <c r="E70" s="26">
        <f t="shared" si="4"/>
        <v>0</v>
      </c>
    </row>
    <row r="71" spans="1:7" s="6" customFormat="1" x14ac:dyDescent="0.25">
      <c r="A71" s="37" t="s">
        <v>94</v>
      </c>
      <c r="B71" s="20" t="s">
        <v>95</v>
      </c>
      <c r="C71" s="55"/>
      <c r="D71" s="31">
        <v>600</v>
      </c>
      <c r="E71" s="26">
        <f t="shared" si="4"/>
        <v>0</v>
      </c>
    </row>
    <row r="72" spans="1:7" s="6" customFormat="1" x14ac:dyDescent="0.25">
      <c r="A72" s="37" t="s">
        <v>96</v>
      </c>
      <c r="B72" s="20" t="s">
        <v>97</v>
      </c>
      <c r="C72" s="55"/>
      <c r="D72" s="31">
        <v>1100</v>
      </c>
      <c r="E72" s="26">
        <f t="shared" si="4"/>
        <v>0</v>
      </c>
    </row>
    <row r="73" spans="1:7" s="6" customFormat="1" x14ac:dyDescent="0.25">
      <c r="A73" s="37" t="s">
        <v>98</v>
      </c>
      <c r="B73" s="20" t="s">
        <v>99</v>
      </c>
      <c r="C73" s="55"/>
      <c r="D73" s="31">
        <v>775</v>
      </c>
      <c r="E73" s="26">
        <f t="shared" si="4"/>
        <v>0</v>
      </c>
    </row>
    <row r="74" spans="1:7" s="6" customFormat="1" x14ac:dyDescent="0.25">
      <c r="A74" s="37" t="s">
        <v>100</v>
      </c>
      <c r="B74" s="20" t="s">
        <v>101</v>
      </c>
      <c r="C74" s="55"/>
      <c r="D74" s="64" t="s">
        <v>43</v>
      </c>
      <c r="E74" s="63" t="s">
        <v>23</v>
      </c>
    </row>
    <row r="75" spans="1:7" s="6" customFormat="1" x14ac:dyDescent="0.25">
      <c r="A75" s="37" t="s">
        <v>102</v>
      </c>
      <c r="B75" s="20" t="s">
        <v>103</v>
      </c>
      <c r="C75" s="55"/>
      <c r="D75" s="31">
        <v>300</v>
      </c>
      <c r="E75" s="26">
        <f>C75*D75</f>
        <v>0</v>
      </c>
    </row>
    <row r="76" spans="1:7" s="6" customFormat="1" x14ac:dyDescent="0.25">
      <c r="A76" s="37" t="s">
        <v>104</v>
      </c>
      <c r="B76" s="20" t="s">
        <v>105</v>
      </c>
      <c r="C76" s="55"/>
      <c r="D76" s="31">
        <v>335</v>
      </c>
      <c r="E76" s="31">
        <f>C76*D76</f>
        <v>0</v>
      </c>
    </row>
    <row r="77" spans="1:7" s="6" customFormat="1" x14ac:dyDescent="0.25">
      <c r="A77" s="37" t="s">
        <v>106</v>
      </c>
      <c r="B77" s="20" t="s">
        <v>107</v>
      </c>
      <c r="C77" s="55"/>
      <c r="D77" s="51">
        <v>375</v>
      </c>
      <c r="E77" s="51">
        <f>C77*D77</f>
        <v>0</v>
      </c>
    </row>
    <row r="78" spans="1:7" s="6" customFormat="1" ht="39" x14ac:dyDescent="0.25">
      <c r="A78" s="37" t="s">
        <v>108</v>
      </c>
      <c r="B78" s="24" t="s">
        <v>109</v>
      </c>
      <c r="C78" s="57"/>
      <c r="D78" s="31">
        <v>1200</v>
      </c>
      <c r="E78" s="31">
        <f>C78*D78</f>
        <v>0</v>
      </c>
    </row>
    <row r="79" spans="1:7" s="6" customFormat="1" ht="26.25" x14ac:dyDescent="0.25">
      <c r="A79" s="37" t="s">
        <v>110</v>
      </c>
      <c r="B79" s="24" t="s">
        <v>111</v>
      </c>
      <c r="C79" s="57"/>
      <c r="D79" s="31">
        <v>1100</v>
      </c>
      <c r="E79" s="31">
        <f t="shared" ref="E79:E81" si="5">C79*D79</f>
        <v>0</v>
      </c>
    </row>
    <row r="80" spans="1:7" ht="26.25" x14ac:dyDescent="0.25">
      <c r="A80" s="38" t="s">
        <v>112</v>
      </c>
      <c r="B80" s="39" t="s">
        <v>113</v>
      </c>
      <c r="C80" s="61"/>
      <c r="D80" s="31">
        <v>31</v>
      </c>
      <c r="E80" s="31">
        <f t="shared" si="5"/>
        <v>0</v>
      </c>
    </row>
    <row r="81" spans="1:6" x14ac:dyDescent="0.25">
      <c r="A81" s="38" t="s">
        <v>114</v>
      </c>
      <c r="B81" s="40" t="s">
        <v>115</v>
      </c>
      <c r="C81" s="62"/>
      <c r="D81" s="31">
        <v>900</v>
      </c>
      <c r="E81" s="31">
        <f t="shared" si="5"/>
        <v>0</v>
      </c>
    </row>
    <row r="82" spans="1:6" x14ac:dyDescent="0.25">
      <c r="D82" s="1" t="s">
        <v>116</v>
      </c>
    </row>
    <row r="83" spans="1:6" ht="15.75" x14ac:dyDescent="0.25">
      <c r="A83" s="92" t="s">
        <v>117</v>
      </c>
      <c r="B83" s="93"/>
      <c r="C83" s="41"/>
      <c r="D83" s="42" t="s">
        <v>118</v>
      </c>
      <c r="E83" s="52">
        <f>SUM(E15:E81)</f>
        <v>0</v>
      </c>
    </row>
    <row r="84" spans="1:6" ht="15.75" x14ac:dyDescent="0.25">
      <c r="A84" s="94"/>
      <c r="B84" s="94"/>
      <c r="C84" s="41"/>
      <c r="D84" s="43" t="s">
        <v>119</v>
      </c>
      <c r="E84" s="53">
        <f>E83*0.8</f>
        <v>0</v>
      </c>
      <c r="F84" s="44" t="e">
        <f>SUM(#REF!)</f>
        <v>#REF!</v>
      </c>
    </row>
    <row r="85" spans="1:6" ht="15.75" x14ac:dyDescent="0.25">
      <c r="A85" s="95"/>
      <c r="B85" s="95"/>
      <c r="C85" s="41"/>
      <c r="D85" s="42" t="s">
        <v>120</v>
      </c>
      <c r="E85" s="53">
        <f>E83*0.2</f>
        <v>0</v>
      </c>
      <c r="F85" s="44" t="e">
        <f>F84*0.8</f>
        <v>#REF!</v>
      </c>
    </row>
    <row r="86" spans="1:6" x14ac:dyDescent="0.25">
      <c r="A86" s="45"/>
      <c r="B86" s="46"/>
      <c r="C86" s="96"/>
      <c r="D86" s="97"/>
      <c r="E86" s="47"/>
      <c r="F86" s="48" t="e">
        <f>F84-F85</f>
        <v>#REF!</v>
      </c>
    </row>
    <row r="87" spans="1:6" x14ac:dyDescent="0.25">
      <c r="A87" s="46"/>
      <c r="B87" s="46"/>
    </row>
    <row r="88" spans="1:6" x14ac:dyDescent="0.25">
      <c r="A88" s="46"/>
      <c r="B88" s="46"/>
      <c r="C88" s="96" t="s">
        <v>121</v>
      </c>
      <c r="D88" s="77"/>
      <c r="E88" s="49"/>
    </row>
    <row r="89" spans="1:6" x14ac:dyDescent="0.25">
      <c r="C89" s="98"/>
      <c r="D89" s="77"/>
      <c r="E89" s="77"/>
    </row>
    <row r="90" spans="1:6" x14ac:dyDescent="0.25">
      <c r="C90" s="72"/>
      <c r="D90" s="73"/>
      <c r="E90" s="73"/>
    </row>
    <row r="92" spans="1:6" x14ac:dyDescent="0.25">
      <c r="C92" s="50" t="s">
        <v>0</v>
      </c>
    </row>
    <row r="93" spans="1:6" x14ac:dyDescent="0.25">
      <c r="C93" s="72"/>
      <c r="D93" s="73"/>
      <c r="E93" s="73"/>
    </row>
    <row r="95" spans="1:6" x14ac:dyDescent="0.25">
      <c r="A95" s="89" t="s">
        <v>132</v>
      </c>
      <c r="B95" s="90"/>
      <c r="C95" s="90"/>
      <c r="D95" s="90"/>
      <c r="E95" s="90"/>
    </row>
    <row r="96" spans="1:6" ht="15.75" x14ac:dyDescent="0.25">
      <c r="A96" s="91" t="s">
        <v>122</v>
      </c>
      <c r="B96" s="87"/>
      <c r="C96" s="87"/>
      <c r="D96" s="87"/>
      <c r="E96" s="87"/>
    </row>
    <row r="97" spans="1:5" ht="15.75" x14ac:dyDescent="0.25">
      <c r="A97" s="86" t="s">
        <v>123</v>
      </c>
      <c r="B97" s="87"/>
      <c r="C97" s="87"/>
      <c r="D97" s="87"/>
      <c r="E97" s="87"/>
    </row>
    <row r="98" spans="1:5" x14ac:dyDescent="0.25">
      <c r="A98" s="65" t="s">
        <v>135</v>
      </c>
      <c r="B98" s="66"/>
      <c r="C98" s="66"/>
      <c r="D98" s="66"/>
      <c r="E98" s="66"/>
    </row>
  </sheetData>
  <sheetProtection algorithmName="SHA-512" hashValue="+ia1lf5sQyyTJJyNiJisRS/pHsuppatKwW5jm9y6OW+qF2/X/OVFlkBtrsQxpEvdvZ8SC8w0CwT7R+6xMlchsw==" saltValue="+abKxIg9ALdLtG3S+wzsAg==" spinCount="100000" sheet="1" objects="1" scenarios="1"/>
  <mergeCells count="25">
    <mergeCell ref="C90:E90"/>
    <mergeCell ref="C93:E93"/>
    <mergeCell ref="A95:E95"/>
    <mergeCell ref="A96:E96"/>
    <mergeCell ref="B40:E40"/>
    <mergeCell ref="A83:B85"/>
    <mergeCell ref="C86:D86"/>
    <mergeCell ref="C88:D88"/>
    <mergeCell ref="C89:E89"/>
    <mergeCell ref="A98:E98"/>
    <mergeCell ref="B21:E21"/>
    <mergeCell ref="A1:E1"/>
    <mergeCell ref="A2:E2"/>
    <mergeCell ref="B6:C6"/>
    <mergeCell ref="B7:D7"/>
    <mergeCell ref="B8:C8"/>
    <mergeCell ref="B9:C9"/>
    <mergeCell ref="B10:C10"/>
    <mergeCell ref="B11:C11"/>
    <mergeCell ref="A12:E12"/>
    <mergeCell ref="A13:E13"/>
    <mergeCell ref="A14:E14"/>
    <mergeCell ref="A97:E97"/>
    <mergeCell ref="B30:E30"/>
    <mergeCell ref="B34:E34"/>
  </mergeCells>
  <dataValidations count="1">
    <dataValidation type="whole" operator="greaterThanOrEqual" allowBlank="1" showInputMessage="1" showErrorMessage="1" sqref="D16:D20" xr:uid="{00000000-0002-0000-0000-000000000000}">
      <formula1>0</formula1>
    </dataValidation>
  </dataValidations>
  <hyperlinks>
    <hyperlink ref="A97" r:id="rId1" xr:uid="{00000000-0004-0000-0000-000000000000}"/>
    <hyperlink ref="A98:E98" r:id="rId2" display="Click here to visit our website @ www.buyabus.net/248-22-odot-bus-contract" xr:uid="{00000000-0004-0000-0000-000001000000}"/>
  </hyperlinks>
  <pageMargins left="0.7" right="0.7" top="0.2" bottom="0.2" header="0.3" footer="0.3"/>
  <pageSetup scale="98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248-LTV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2021-08-05T20:19:37Z</cp:lastPrinted>
  <dcterms:created xsi:type="dcterms:W3CDTF">2021-08-05T18:57:38Z</dcterms:created>
  <dcterms:modified xsi:type="dcterms:W3CDTF">2022-03-22T11:54:59Z</dcterms:modified>
</cp:coreProperties>
</file>